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308"/>
  <workbookPr filterPrivacy="1" defaultThemeVersion="124226"/>
  <xr:revisionPtr revIDLastSave="0" documentId="8_{76F38985-1F6B-BB44-8373-5A2C1E67C8B1}" xr6:coauthVersionLast="45" xr6:coauthVersionMax="45" xr10:uidLastSave="{00000000-0000-0000-0000-000000000000}"/>
  <bookViews>
    <workbookView xWindow="2920" yWindow="460" windowWidth="20640" windowHeight="16160" xr2:uid="{00000000-000D-0000-FFFF-FFFF00000000}"/>
  </bookViews>
  <sheets>
    <sheet name="Sheet1" sheetId="1" r:id="rId1"/>
    <sheet name="Sheet3" sheetId="3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7" i="1" l="1"/>
  <c r="B30" i="1"/>
  <c r="B33" i="1"/>
  <c r="B23" i="1"/>
  <c r="C13" i="1"/>
  <c r="C16" i="1"/>
  <c r="C15" i="1"/>
  <c r="C14" i="1"/>
  <c r="C12" i="1"/>
  <c r="C8" i="1"/>
  <c r="C7" i="1"/>
  <c r="C6" i="1"/>
  <c r="C3" i="1" l="1"/>
  <c r="C4" i="1"/>
  <c r="C5" i="1"/>
  <c r="C9" i="1"/>
  <c r="C10" i="1"/>
  <c r="C2" i="1"/>
  <c r="C11" i="1"/>
  <c r="C17" i="1" l="1"/>
  <c r="B35" i="1" s="1"/>
  <c r="B17" i="1"/>
  <c r="B36" i="1" l="1"/>
  <c r="B37" i="1" s="1"/>
</calcChain>
</file>

<file path=xl/sharedStrings.xml><?xml version="1.0" encoding="utf-8"?>
<sst xmlns="http://schemas.openxmlformats.org/spreadsheetml/2006/main" count="34" uniqueCount="34">
  <si>
    <t>Name</t>
  </si>
  <si>
    <t>Salary/Wage - 2019</t>
  </si>
  <si>
    <t>Allow for Loan Calculation</t>
  </si>
  <si>
    <t>Total Salary</t>
  </si>
  <si>
    <t>2.5 times Payroll Cost</t>
  </si>
  <si>
    <t>Total Payroll Cost - monthly</t>
  </si>
  <si>
    <t>Sick/Safe leave</t>
  </si>
  <si>
    <t>Total Insurance</t>
  </si>
  <si>
    <t>Total Other paid holidy and leave</t>
  </si>
  <si>
    <t>Benefit Contribution - Insurance</t>
  </si>
  <si>
    <t xml:space="preserve">Total Payroll Cost </t>
  </si>
  <si>
    <t xml:space="preserve">Retirement benefit </t>
  </si>
  <si>
    <t>State or local tax</t>
  </si>
  <si>
    <t>State Unemployment Insurance/Tax</t>
  </si>
  <si>
    <t>Other health benefit</t>
  </si>
  <si>
    <t>EMPLOYEE 1</t>
  </si>
  <si>
    <t>EMPLOYEE 2</t>
  </si>
  <si>
    <t>EMPLOYEE 3</t>
  </si>
  <si>
    <t>EMPLOYEE 4</t>
  </si>
  <si>
    <t>EMPLOYEE 5</t>
  </si>
  <si>
    <t>EMPLOYEE 6</t>
  </si>
  <si>
    <t>EMPLOYEE 7</t>
  </si>
  <si>
    <t>EMPLOYEE 8</t>
  </si>
  <si>
    <t>EMPLOYEE 9</t>
  </si>
  <si>
    <t>EMPLOYEE 10</t>
  </si>
  <si>
    <t>EMPLOYEE 11</t>
  </si>
  <si>
    <t>EMPLOYEE 12</t>
  </si>
  <si>
    <t>EMPLOYEE 13</t>
  </si>
  <si>
    <t>EMPLOYEE 14</t>
  </si>
  <si>
    <t>EMPLOYEE 15</t>
  </si>
  <si>
    <t>Vacation Pay</t>
  </si>
  <si>
    <t>Retirement - ER contribution</t>
  </si>
  <si>
    <t>Other Paid leave allowed</t>
  </si>
  <si>
    <t>Paid Leave NOT Included in Above Salary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</si>
</sst>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9" fontId="2" fillId="0" borderId="0" xfId="2" applyFont="1" applyAlignment="1">
      <alignment horizontal="left"/>
    </xf>
    <xf numFmtId="0" fontId="3" fillId="0" borderId="0" xfId="0" applyFont="1"/>
    <xf numFmtId="0" fontId="2" fillId="2" borderId="1" xfId="0" applyFont="1" applyFill="1" applyBorder="1"/>
    <xf numFmtId="164" fontId="0" fillId="0" borderId="0" xfId="1" applyNumberFormat="1" applyFont="1"/>
    <xf numFmtId="164" fontId="2" fillId="0" borderId="0" xfId="1" applyNumberFormat="1" applyFont="1"/>
    <xf numFmtId="164" fontId="3" fillId="2" borderId="0" xfId="1" applyNumberFormat="1" applyFont="1" applyFill="1"/>
    <xf numFmtId="164" fontId="2" fillId="2" borderId="0" xfId="1" applyNumberFormat="1" applyFont="1" applyFill="1"/>
    <xf numFmtId="164" fontId="0" fillId="0" borderId="0" xfId="1" applyNumberFormat="1" applyFont="1" applyFill="1"/>
    <xf numFmtId="164" fontId="2" fillId="2" borderId="1" xfId="1" applyNumberFormat="1" applyFont="1" applyFill="1" applyBorder="1"/>
    <xf numFmtId="164" fontId="2" fillId="0" borderId="0" xfId="1" applyNumberFormat="1" applyFont="1" applyBorder="1"/>
    <xf numFmtId="0" fontId="4" fillId="0" borderId="0" xfId="0" applyFont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workbookViewId="0">
      <selection activeCell="C39" sqref="C39"/>
    </sheetView>
  </sheetViews>
  <sheetFormatPr baseColWidth="10" defaultColWidth="8.83203125" defaultRowHeight="15" x14ac:dyDescent="0.2"/>
  <cols>
    <col min="1" max="1" width="33.5" bestFit="1" customWidth="1"/>
    <col min="2" max="2" width="19.5" style="5" bestFit="1" customWidth="1"/>
    <col min="3" max="3" width="26" style="5" bestFit="1" customWidth="1"/>
    <col min="4" max="4" width="15.6640625" customWidth="1"/>
    <col min="5" max="5" width="31.5" bestFit="1" customWidth="1"/>
  </cols>
  <sheetData>
    <row r="1" spans="1:3" s="1" customFormat="1" x14ac:dyDescent="0.2">
      <c r="A1" s="1" t="s">
        <v>0</v>
      </c>
      <c r="B1" s="6" t="s">
        <v>1</v>
      </c>
      <c r="C1" s="6" t="s">
        <v>2</v>
      </c>
    </row>
    <row r="2" spans="1:3" x14ac:dyDescent="0.2">
      <c r="A2" t="s">
        <v>15</v>
      </c>
      <c r="B2" s="5">
        <v>50000</v>
      </c>
      <c r="C2" s="5">
        <f>MIN(100000,B2)</f>
        <v>50000</v>
      </c>
    </row>
    <row r="3" spans="1:3" x14ac:dyDescent="0.2">
      <c r="A3" t="s">
        <v>16</v>
      </c>
      <c r="B3" s="5">
        <v>60000</v>
      </c>
      <c r="C3" s="5">
        <f t="shared" ref="C3:C11" si="0">MIN(100000,B3)</f>
        <v>60000</v>
      </c>
    </row>
    <row r="4" spans="1:3" x14ac:dyDescent="0.2">
      <c r="A4" t="s">
        <v>17</v>
      </c>
      <c r="B4" s="5">
        <v>50000</v>
      </c>
      <c r="C4" s="5">
        <f t="shared" si="0"/>
        <v>50000</v>
      </c>
    </row>
    <row r="5" spans="1:3" x14ac:dyDescent="0.2">
      <c r="A5" t="s">
        <v>18</v>
      </c>
      <c r="B5" s="5">
        <v>120000</v>
      </c>
      <c r="C5" s="5">
        <f t="shared" si="0"/>
        <v>100000</v>
      </c>
    </row>
    <row r="6" spans="1:3" x14ac:dyDescent="0.2">
      <c r="A6" t="s">
        <v>19</v>
      </c>
      <c r="B6" s="5">
        <v>79000</v>
      </c>
      <c r="C6" s="5">
        <f t="shared" ref="C6:C8" si="1">MIN(100000,B6)</f>
        <v>79000</v>
      </c>
    </row>
    <row r="7" spans="1:3" x14ac:dyDescent="0.2">
      <c r="A7" t="s">
        <v>20</v>
      </c>
      <c r="B7" s="5">
        <v>65000</v>
      </c>
      <c r="C7" s="5">
        <f t="shared" si="1"/>
        <v>65000</v>
      </c>
    </row>
    <row r="8" spans="1:3" x14ac:dyDescent="0.2">
      <c r="A8" t="s">
        <v>21</v>
      </c>
      <c r="B8" s="5">
        <v>45000</v>
      </c>
      <c r="C8" s="5">
        <f t="shared" si="1"/>
        <v>45000</v>
      </c>
    </row>
    <row r="9" spans="1:3" x14ac:dyDescent="0.2">
      <c r="A9" t="s">
        <v>22</v>
      </c>
      <c r="B9" s="5">
        <v>80000</v>
      </c>
      <c r="C9" s="5">
        <f t="shared" si="0"/>
        <v>80000</v>
      </c>
    </row>
    <row r="10" spans="1:3" x14ac:dyDescent="0.2">
      <c r="A10" t="s">
        <v>23</v>
      </c>
      <c r="B10" s="5">
        <v>50000</v>
      </c>
      <c r="C10" s="5">
        <f t="shared" si="0"/>
        <v>50000</v>
      </c>
    </row>
    <row r="11" spans="1:3" x14ac:dyDescent="0.2">
      <c r="A11" t="s">
        <v>24</v>
      </c>
      <c r="B11" s="5">
        <v>60000</v>
      </c>
      <c r="C11" s="5">
        <f t="shared" si="0"/>
        <v>60000</v>
      </c>
    </row>
    <row r="12" spans="1:3" x14ac:dyDescent="0.2">
      <c r="A12" t="s">
        <v>25</v>
      </c>
      <c r="B12" s="5">
        <v>50000</v>
      </c>
      <c r="C12" s="5">
        <f t="shared" ref="C12:C16" si="2">MIN(100000,B12)</f>
        <v>50000</v>
      </c>
    </row>
    <row r="13" spans="1:3" x14ac:dyDescent="0.2">
      <c r="A13" t="s">
        <v>26</v>
      </c>
      <c r="B13" s="5">
        <v>150000</v>
      </c>
      <c r="C13" s="5">
        <f t="shared" ref="C13" si="3">MIN(100000,B13)</f>
        <v>100000</v>
      </c>
    </row>
    <row r="14" spans="1:3" x14ac:dyDescent="0.2">
      <c r="A14" t="s">
        <v>27</v>
      </c>
      <c r="B14" s="5">
        <v>79000</v>
      </c>
      <c r="C14" s="5">
        <f t="shared" si="2"/>
        <v>79000</v>
      </c>
    </row>
    <row r="15" spans="1:3" x14ac:dyDescent="0.2">
      <c r="A15" t="s">
        <v>28</v>
      </c>
      <c r="B15" s="5">
        <v>65000</v>
      </c>
      <c r="C15" s="5">
        <f t="shared" si="2"/>
        <v>65000</v>
      </c>
    </row>
    <row r="16" spans="1:3" x14ac:dyDescent="0.2">
      <c r="A16" t="s">
        <v>29</v>
      </c>
      <c r="B16" s="5">
        <v>45000</v>
      </c>
      <c r="C16" s="5">
        <f t="shared" si="2"/>
        <v>45000</v>
      </c>
    </row>
    <row r="17" spans="1:4" s="1" customFormat="1" x14ac:dyDescent="0.2">
      <c r="A17" s="1" t="s">
        <v>3</v>
      </c>
      <c r="B17" s="6">
        <f>SUM(B2:B16)</f>
        <v>1048000</v>
      </c>
      <c r="C17" s="7">
        <f>SUM(C2:C16)</f>
        <v>978000</v>
      </c>
      <c r="D17" s="2"/>
    </row>
    <row r="19" spans="1:4" x14ac:dyDescent="0.2">
      <c r="A19" s="12" t="s">
        <v>33</v>
      </c>
      <c r="B19" s="11"/>
    </row>
    <row r="20" spans="1:4" x14ac:dyDescent="0.2">
      <c r="A20" t="s">
        <v>30</v>
      </c>
      <c r="B20" s="5">
        <v>30000</v>
      </c>
    </row>
    <row r="21" spans="1:4" x14ac:dyDescent="0.2">
      <c r="A21" t="s">
        <v>6</v>
      </c>
      <c r="B21" s="5">
        <v>10000</v>
      </c>
    </row>
    <row r="22" spans="1:4" x14ac:dyDescent="0.2">
      <c r="A22" t="s">
        <v>32</v>
      </c>
      <c r="B22" s="5">
        <v>20000</v>
      </c>
    </row>
    <row r="23" spans="1:4" s="1" customFormat="1" x14ac:dyDescent="0.2">
      <c r="A23" s="1" t="s">
        <v>8</v>
      </c>
      <c r="B23" s="8">
        <f>SUM(B20:B22)</f>
        <v>60000</v>
      </c>
    </row>
    <row r="25" spans="1:4" x14ac:dyDescent="0.2">
      <c r="A25" t="s">
        <v>9</v>
      </c>
      <c r="B25" s="5">
        <v>50000</v>
      </c>
    </row>
    <row r="26" spans="1:4" x14ac:dyDescent="0.2">
      <c r="A26" t="s">
        <v>14</v>
      </c>
      <c r="B26" s="5">
        <v>20000</v>
      </c>
    </row>
    <row r="27" spans="1:4" s="1" customFormat="1" x14ac:dyDescent="0.2">
      <c r="A27" s="1" t="s">
        <v>7</v>
      </c>
      <c r="B27" s="8">
        <f>SUM(B25:B26)</f>
        <v>70000</v>
      </c>
      <c r="C27" s="6"/>
    </row>
    <row r="29" spans="1:4" x14ac:dyDescent="0.2">
      <c r="A29" t="s">
        <v>31</v>
      </c>
      <c r="B29" s="5">
        <v>50000</v>
      </c>
    </row>
    <row r="30" spans="1:4" x14ac:dyDescent="0.2">
      <c r="A30" s="3" t="s">
        <v>11</v>
      </c>
      <c r="B30" s="7">
        <f>SUM(B29)</f>
        <v>50000</v>
      </c>
    </row>
    <row r="32" spans="1:4" x14ac:dyDescent="0.2">
      <c r="A32" t="s">
        <v>13</v>
      </c>
      <c r="B32" s="9">
        <v>15000</v>
      </c>
    </row>
    <row r="33" spans="1:3" s="1" customFormat="1" x14ac:dyDescent="0.2">
      <c r="A33" s="1" t="s">
        <v>12</v>
      </c>
      <c r="B33" s="8">
        <f>SUM(B32)</f>
        <v>15000</v>
      </c>
      <c r="C33" s="6"/>
    </row>
    <row r="35" spans="1:3" s="1" customFormat="1" x14ac:dyDescent="0.2">
      <c r="A35" s="4" t="s">
        <v>10</v>
      </c>
      <c r="B35" s="10">
        <f>C17+B23+B27+B30+B33</f>
        <v>1173000</v>
      </c>
      <c r="C35" s="6"/>
    </row>
    <row r="36" spans="1:3" s="1" customFormat="1" x14ac:dyDescent="0.2">
      <c r="A36" s="4" t="s">
        <v>5</v>
      </c>
      <c r="B36" s="10">
        <f>B35/12</f>
        <v>97750</v>
      </c>
      <c r="C36" s="6"/>
    </row>
    <row r="37" spans="1:3" s="1" customFormat="1" x14ac:dyDescent="0.2">
      <c r="A37" s="4" t="s">
        <v>4</v>
      </c>
      <c r="B37" s="10">
        <f>B36*2.5</f>
        <v>244375</v>
      </c>
      <c r="C37" s="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2020-04-05T21:59:05Z</dcterms:modified>
</cp:coreProperties>
</file>